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0313A8D4-6241-4E1C-A4F6-791C6BA32DF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<sst xmlns="http://schemas.openxmlformats.org/spreadsheetml/2006/main" count="1743" uniqueCount="1174">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</sst>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138</v>
      </c>
      <c r="B10" s="172"/>
      <c r="C10" s="172"/>
      <c r="D10" s="169" t="str">
        <f>VLOOKUP(A10,listado,2,0)</f>
        <v>Experto/a 2</v>
      </c>
      <c r="E10" s="169"/>
      <c r="F10" s="169"/>
      <c r="G10" s="166" t="str">
        <f>VLOOKUP(A10,listado,3,0)</f>
        <v>Consultor/a experto/a en laboratorio TI de Justicia</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Título de Experto en Gestión de la Innovación por parte de la AEC
Togaf 9 Certified
AWS Certified Solutions Architect – Associate</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10  años de experiencia profesional global</v>
      </c>
      <c r="C19" s="201"/>
      <c r="D19" s="201"/>
      <c r="E19" s="201"/>
      <c r="F19" s="201"/>
      <c r="G19" s="201"/>
      <c r="H19" s="201"/>
      <c r="I19" s="62"/>
      <c r="J19" s="186"/>
      <c r="K19" s="186"/>
      <c r="L19" s="187"/>
    </row>
    <row r="20" spans="1:12" s="2" customFormat="1" ht="60" customHeight="1" thickBot="1" x14ac:dyDescent="0.3">
      <c r="A20" s="49" t="s">
        <v>38</v>
      </c>
      <c r="B20" s="200" t="str">
        <f>VLOOKUP(A10,listado,7,0)</f>
        <v>Al menos 8  años de experiencia global  en el sector de la Ingeniería/ Consultoría del Transporte y/o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en gestión y liderazgo de proyectos TIC con equipos multidisciplinares.</v>
      </c>
      <c r="C21" s="200"/>
      <c r="D21" s="200"/>
      <c r="E21" s="200"/>
      <c r="F21" s="200"/>
      <c r="G21" s="200"/>
      <c r="H21" s="200"/>
      <c r="I21" s="62"/>
      <c r="J21" s="186"/>
      <c r="K21" s="186"/>
      <c r="L21" s="187"/>
    </row>
    <row r="22" spans="1:12" s="2" customFormat="1" ht="60" customHeight="1" thickBot="1" x14ac:dyDescent="0.3">
      <c r="A22" s="49" t="s">
        <v>40</v>
      </c>
      <c r="B22" s="200" t="str">
        <f>VLOOKUP(A10,listado,9,0)</f>
        <v>Al menos 5 años liderando proyectos de innovación TIC en tecnologías o servicios TIC disruptivos (Metaverso, IA, Robotización o Machine Learning)</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t="str">
        <f>VLOOKUP(A10,listado,10,0)</f>
        <v>Se requiere experiencia TIC de al menos 5 años liderando equipos en grandes proyectos empresariales</v>
      </c>
      <c r="B24" s="161"/>
      <c r="C24" s="161"/>
      <c r="D24" s="161"/>
      <c r="E24" s="161"/>
      <c r="F24" s="161"/>
      <c r="G24" s="161"/>
      <c r="H24" s="162"/>
      <c r="I24" s="62"/>
      <c r="J24" s="186"/>
      <c r="K24" s="186"/>
      <c r="L24" s="187"/>
    </row>
    <row r="25" spans="1:12" s="2" customFormat="1" ht="49.8" customHeight="1" thickBot="1" x14ac:dyDescent="0.3">
      <c r="A25" s="160" t="str">
        <f>VLOOKUP(A10,listado,11,0)</f>
        <v>Se requiere experiencia de al menos 5 años en la Administración General del Estado</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VF9AaJ1T7nU2APKz0Wv60byGns/zE+TC+SqiyjiDZ0pXClUi3Fs1EgXBXHoZMZDm9LPL4yQblsAyC0U/EnD67Q==" saltValue="Fp9yTg8elu2hjzXTLlYUT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2024-04-26T17:37:00Z</dcterms:modified>
</cp:coreProperties>
</file>